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PAD_HP_PC2\Desktop\"/>
    </mc:Choice>
  </mc:AlternateContent>
  <xr:revisionPtr revIDLastSave="0" documentId="13_ncr:1_{0F1D6813-0DE2-4033-81AD-0B361163AD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IMER TRIMESTRESEVAC 2026" sheetId="4" r:id="rId1"/>
    <sheet name="Hoja1" sheetId="1" r:id="rId2"/>
  </sheets>
  <definedNames>
    <definedName name="_xlnm.Print_Area" localSheetId="0">'PRIMER TRIMESTRESEVAC 2026'!$A$1:$U$26</definedName>
    <definedName name="OLE_LINK1" localSheetId="0">'PRIMER TRIMESTRESEVAC 2026'!#REF!</definedName>
    <definedName name="OLE_LINK2" localSheetId="0">'PRIMER TRIMESTRESEVAC 2026'!#REF!</definedName>
    <definedName name="_xlnm.Print_Titles" localSheetId="0">'PRIMER TRIMESTRESEVAC 2026'!$1:$13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28" i="4" l="1"/>
  <c r="AH25" i="4"/>
  <c r="U25" i="4"/>
  <c r="AH19" i="4"/>
  <c r="AH18" i="4"/>
  <c r="U18" i="4"/>
  <c r="U14" i="4"/>
  <c r="U16" i="4" s="1"/>
</calcChain>
</file>

<file path=xl/sharedStrings.xml><?xml version="1.0" encoding="utf-8"?>
<sst xmlns="http://schemas.openxmlformats.org/spreadsheetml/2006/main" count="327" uniqueCount="179">
  <si>
    <t>ANEXO V
MATRIZ DE INDICADORES PARA RESULTADOS (MIR)</t>
  </si>
  <si>
    <t>Dependencia:</t>
  </si>
  <si>
    <t>ORGANISMO PARAMUNICIPAL DE AGUA, DRENAJE Y SANEAMIENTO DE CEDRAL, S.L.P., (OPAD)</t>
  </si>
  <si>
    <t>Programa Presupuestario:</t>
  </si>
  <si>
    <t>AGUA POTABLE, DRENAJE Y ALCANTARILLADO DEL OPAD.</t>
  </si>
  <si>
    <t>Eje del PMD al cual contribuye el programa:</t>
  </si>
  <si>
    <t>EJE 3: ECONOMÍA SUSTENTABLE PARA CEDRAL</t>
  </si>
  <si>
    <t>Vertiente:</t>
  </si>
  <si>
    <t>3.8. AGUA POTABLE</t>
  </si>
  <si>
    <t>Objetivo:</t>
  </si>
  <si>
    <t>Acceso Universal: Garantizar el acceso equitativo al agua potable para todos los habitantes del municipio.</t>
  </si>
  <si>
    <t>MATRIZ DE INDICADORES PARA RESULTADOS (MIR)</t>
  </si>
  <si>
    <t>Programación de Metas</t>
  </si>
  <si>
    <t xml:space="preserve">JUSTIFICACION </t>
  </si>
  <si>
    <t>RESUMEN NARRATIVO</t>
  </si>
  <si>
    <t>INDICADORES</t>
  </si>
  <si>
    <t>CARACTERISTICAS DEL INDICADOR</t>
  </si>
  <si>
    <t>MEDIOS DE VERIFICACIÓN</t>
  </si>
  <si>
    <t>SUPUESTOS</t>
  </si>
  <si>
    <t>PRESUPUESTO</t>
  </si>
  <si>
    <t>1er Trimestre</t>
  </si>
  <si>
    <t>2do Trimestre</t>
  </si>
  <si>
    <t>3ro Trimestre</t>
  </si>
  <si>
    <t>4to Trimestre</t>
  </si>
  <si>
    <t>Meta Anual (acumulada)</t>
  </si>
  <si>
    <t>NOMBRE</t>
  </si>
  <si>
    <t>DESCRIPCIÓN</t>
  </si>
  <si>
    <t>METODO DE CÁLCULO</t>
  </si>
  <si>
    <t>VARIABLES</t>
  </si>
  <si>
    <t>FRECUENCIA DE MEDICIÓN</t>
  </si>
  <si>
    <t>UNIDAD DE MEDIDA</t>
  </si>
  <si>
    <t>LINEA BASE</t>
  </si>
  <si>
    <t>META ANUAL PROGRAMADA</t>
  </si>
  <si>
    <t>TIPO DE INDICADOR</t>
  </si>
  <si>
    <t>DIMENSIÓN</t>
  </si>
  <si>
    <t>SENTIDO DEL INDICADOR</t>
  </si>
  <si>
    <t>Claridad</t>
  </si>
  <si>
    <t>Relevancia</t>
  </si>
  <si>
    <t>Economía</t>
  </si>
  <si>
    <t>Monitoreable</t>
  </si>
  <si>
    <t>Aporte marginal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</si>
  <si>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</si>
  <si>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</si>
  <si>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</si>
  <si>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</si>
  <si>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</si>
  <si>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</si>
  <si>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</si>
  <si>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</si>
  <si>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</si>
  <si>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</si>
  <si>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</si>
  <si>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</si>
  <si>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FIN</t>
  </si>
  <si>
    <t>Contribuir a garantizar el acceso equitativo al agua potable, drenaje y alcantarillado para todos los habitantes del municipio del Cedral a través de la operatividad del OPAD.</t>
  </si>
  <si>
    <t>Porcentaje de cobertura de agua potable</t>
  </si>
  <si>
    <t>Es un indicador social y de infraestructura que mide qué proporción de la población tiene acceso efectivo a los servicios esenciales, como agua potable, drenaje, alcantarillado</t>
  </si>
  <si>
    <t>(a/b)*100</t>
  </si>
  <si>
    <t>a=Viviendas con agua potable.
b=Viviendas habitadas totales.</t>
  </si>
  <si>
    <t>TRIENAL</t>
  </si>
  <si>
    <t>PORCENTAJE</t>
  </si>
  <si>
    <t>2025 (70%)</t>
  </si>
  <si>
    <t>ESTRATEGICO</t>
  </si>
  <si>
    <t>EFICACIA</t>
  </si>
  <si>
    <t>ASCENDENTE</t>
  </si>
  <si>
    <t>X</t>
  </si>
  <si>
    <t>Informe de gestión</t>
  </si>
  <si>
    <t>El Gobierno de México continua con las políticas de Bienestar.</t>
  </si>
  <si>
    <t>NO APLICA</t>
  </si>
  <si>
    <t>AUN NO HAY SEGUIMIENTO, YA QUE EL FRECUENCIA ES TRIENAL</t>
  </si>
  <si>
    <t>Porcentaje de cobertura de drenaje</t>
  </si>
  <si>
    <t>a=Viviendas con drenaje.
b=Viviendas habitadas totales.</t>
  </si>
  <si>
    <t>PROPÓSITO</t>
  </si>
  <si>
    <t>Los habitantes del municipio de Cedral tienen acceso al servicio de agua potable, drenaje y alcantarillado.</t>
  </si>
  <si>
    <t>ANUAL</t>
  </si>
  <si>
    <t>AUN NO HAY SEGUIMIENTO, YA QUE EL FRECUENCIA ES ANUAL</t>
  </si>
  <si>
    <t>COMPONENTE</t>
  </si>
  <si>
    <t>Programa de suministro del servicio de agua entregado.</t>
  </si>
  <si>
    <t>Porcentaje de Eficiencia comercial</t>
  </si>
  <si>
    <t>Es un indicador que mide qué tan efectiva es la gestión de cobro de un organismo operador de agua (o cualquier servicio público) respecto al consumo realmente facturado.</t>
  </si>
  <si>
    <t>a=Ingresos cobrados.
b=Ingresos facturables.</t>
  </si>
  <si>
    <t>SEMESTRAL</t>
  </si>
  <si>
    <t>PESOS / PORCENTAJE</t>
  </si>
  <si>
    <t xml:space="preserve">2025 
80% </t>
  </si>
  <si>
    <t>GESTIÓN</t>
  </si>
  <si>
    <t>EFICIENCIA</t>
  </si>
  <si>
    <t>Reportes de agua entregada.</t>
  </si>
  <si>
    <t>Eventos naturales imprevistos.</t>
  </si>
  <si>
    <t>ACTIVIDAD 1 C1</t>
  </si>
  <si>
    <t>Realización de Mantenimiento preventivo .</t>
  </si>
  <si>
    <t xml:space="preserve">Porcentaje de disminución de quejas </t>
  </si>
  <si>
    <t>Es un indicador complementario para evaluar el impacto del mantenimiento preventivo sobre la calidad del servicio, pero no sustituye al indicador directo de ejecución del mantenimiento.</t>
  </si>
  <si>
    <t>(a-b)/a*100</t>
  </si>
  <si>
    <t>a=Quejas en periodo anterior.
B=Quejas en periodo actual.</t>
  </si>
  <si>
    <t>TRIMESTRAL</t>
  </si>
  <si>
    <t>QUEJAS / PORCENTAJE</t>
  </si>
  <si>
    <t>2025 
80% (10 quejas)</t>
  </si>
  <si>
    <t>Reducir a un 50% (5 quejas)</t>
  </si>
  <si>
    <t>EFICIENCIA/ CALIDAD</t>
  </si>
  <si>
    <t>DESCENDENTE</t>
  </si>
  <si>
    <t>Reportes del área.</t>
  </si>
  <si>
    <t>Ausencia de quejas del servicio.</t>
  </si>
  <si>
    <t>ACTIVIDAD 2 C1</t>
  </si>
  <si>
    <t xml:space="preserve">Adquisición de equipos de extracción de agua. </t>
  </si>
  <si>
    <t>Porcentaje de Equipos Adquiridos</t>
  </si>
  <si>
    <t>Es un indicador que mide el cumplimiento en la compra de equipos necesarios</t>
  </si>
  <si>
    <t>a=Número de equipos adquiridos.
b=Número de equipos programados para adquisición.</t>
  </si>
  <si>
    <t>PIEZA / PORCENTAJE</t>
  </si>
  <si>
    <t>2025 
100% (1)</t>
  </si>
  <si>
    <t>100% (2)</t>
  </si>
  <si>
    <t>Expediente.</t>
  </si>
  <si>
    <t>Crisis económica que afecte la disponibilidad para el desarrollo del programa.</t>
  </si>
  <si>
    <t>ACTIVIDAD 3 C1</t>
  </si>
  <si>
    <t>Rehabilitación de tuberías obsoletas de la red general.</t>
  </si>
  <si>
    <t>Porcentaje de cambio de tuberia.</t>
  </si>
  <si>
    <t>Es un indicador que permite medir el avance y cumplimiento del programa de modernización de la infraestructura hidráulica.</t>
  </si>
  <si>
    <t>a=Longitud (ML) de tuberías rehabilitadas.
b=Longitud total (ML) de tuberías obsoletas programadas.</t>
  </si>
  <si>
    <t>METRO LINEAL/ PORCENTAJE</t>
  </si>
  <si>
    <t>Reportes</t>
  </si>
  <si>
    <t>ACTIVIDAD 4 C1</t>
  </si>
  <si>
    <t xml:space="preserve">Implementación de un programa de micro medición. </t>
  </si>
  <si>
    <t>Porcentaje del agua producida efectivamente.</t>
  </si>
  <si>
    <t>Es un indicador que mide qué proporción del agua generada o captada por el sistema realmente llega a los usuarios, considerando pérdidas físicas (fugas, fugas no detectadas) y pérdidas comerciales (robo de agua, medición incorrecta).</t>
  </si>
  <si>
    <t xml:space="preserve">a=Volumen de agua entregado/facturado a usuarios.
b=Volumen total de agua producida.
</t>
  </si>
  <si>
    <t>METRO CUBICO / PORCENTAJE</t>
  </si>
  <si>
    <t>Reportes.</t>
  </si>
  <si>
    <t>Negativa de usuarios para registrar lecturas mensuales.</t>
  </si>
  <si>
    <t>COMPONENTE 2</t>
  </si>
  <si>
    <t>Programa de servicio de alcantarillado realizado.</t>
  </si>
  <si>
    <t>Es un indicador que mide la capacidad de la entidad de cobrar por los servicios de drenaje; puede mejorar si la cobertura y calidad del alcantarillado son buenas.</t>
  </si>
  <si>
    <t>Reportes del servicio de alcantarillado.</t>
  </si>
  <si>
    <t>ACTIVIDAD 1 C2</t>
  </si>
  <si>
    <t xml:space="preserve">Rehabilitación de la Red de Alcantarillado. </t>
  </si>
  <si>
    <t>a=Longitud (ML) de alcantarillado rehabilitada.
b=Longitud total (ML) de alcantarillado programada.</t>
  </si>
  <si>
    <t>COMPONENTE 3</t>
  </si>
  <si>
    <t>Gestión institucional fortalecida.</t>
  </si>
  <si>
    <t>Eficiencia presupuestal de los egresos.</t>
  </si>
  <si>
    <t>Es un indicador que evalúa la capacidad de la institución para usar el presupuesto de manera eficiente; una gestión fortalecida mejora la ejecución.</t>
  </si>
  <si>
    <t>a=Presupuesto ejecutado.
b=Presupuesto autorizado.</t>
  </si>
  <si>
    <t>2025 
100%</t>
  </si>
  <si>
    <t>REDUCIR UN 5%</t>
  </si>
  <si>
    <t>Informes financieros trimestrales.</t>
  </si>
  <si>
    <t>ACTIVIDAD 1 C3</t>
  </si>
  <si>
    <t>Ejecución del Programa Operativo de gestión administrativa.</t>
  </si>
  <si>
    <t>Porcentaje de programas ejecutados</t>
  </si>
  <si>
    <t>El indicador mide el grado de cumplimiento de las actividades planeadas dentro del programa operativo.</t>
  </si>
  <si>
    <t>a=Número de programas ejecutados.
b=Número de programas programados.</t>
  </si>
  <si>
    <t>UNIDAD / PORCENTAJE</t>
  </si>
  <si>
    <t>2025 
100% (4)</t>
  </si>
  <si>
    <t>100% (4)</t>
  </si>
  <si>
    <t>CONSTANTE</t>
  </si>
  <si>
    <t>AUN NO SE HAN REALIZADO PROGRAMAS</t>
  </si>
  <si>
    <t>ACTIVIDAD 2 C3</t>
  </si>
  <si>
    <t>Implementación de convenios de colaboración.</t>
  </si>
  <si>
    <t>Porcentaje de convenios aprobados</t>
  </si>
  <si>
    <t>El indicador mide el grado de avance o cumplimiento de los convenios previstos, es decir, cuántos convenios se han ejecutado respecto a los planificados.</t>
  </si>
  <si>
    <t>a=Número de convenios implementados.
b=Número de convenios programados.</t>
  </si>
  <si>
    <t>2025 
100% (3)</t>
  </si>
  <si>
    <t>100% (3)</t>
  </si>
  <si>
    <t>Convenios realizados</t>
  </si>
  <si>
    <t>AUN NO SE HAN REALIZADO CONVENIOS</t>
  </si>
  <si>
    <t>ACTIVIDAD 3 C3</t>
  </si>
  <si>
    <t>Realización de campañas de Cultura de agua.</t>
  </si>
  <si>
    <t>Porcentaje de campañas.</t>
  </si>
  <si>
    <t>El indicador mide el alcance y efectividad de las campañas realizadas, reflejando tanto la cobertura como la participación o sensibilización de la población.</t>
  </si>
  <si>
    <t>a=Número de campañas ejecutadas.
b=Número de campañas programadas.</t>
  </si>
  <si>
    <t>2025 
100% (5)</t>
  </si>
  <si>
    <t>100% (8)</t>
  </si>
  <si>
    <t>Informe de Cultura del Agua</t>
  </si>
  <si>
    <t>Negativa de las escuelas, hogares y comercios a participar en las campañas de Cultura del Agua.</t>
  </si>
  <si>
    <t>SE REALIZARON 13 CAMPAÑAS  EN DIFERENTES INSTITUCIONES EDUCATIVAS DEL MUNICIPIO DE CEDRAL</t>
  </si>
  <si>
    <t>INGRESO EN UN 40% COBRADO EN EL PRIMER TRIMESTRE  2026</t>
  </si>
  <si>
    <t>26 QUEJAS MENOS EN EL PRIMER TRIMESTRE 2026 QUE EN L TRIMESTRE ANTERIOR 2025</t>
  </si>
  <si>
    <t>AUN NO SE HA LLEVADO A CABO  DICHAS ACCIONES</t>
  </si>
  <si>
    <t>DURANTE EL PRIMER TRIMESTRE 2026 NO SE HAN REALIZADO ACCIONES</t>
  </si>
  <si>
    <t>AUN NO SE HA LLEVADO MICROMEDICIÓN EN EL PRIMER TRIMESTRE 2026</t>
  </si>
  <si>
    <t>AUN NO HAY SEGUIMIENTO, YA QUE EL FRECUENCIA ES SEMESTRAL</t>
  </si>
  <si>
    <t xml:space="preserve">AUN NO SE HA LLEVADO  EN EL PRIMER TRIMESTRE 2026 ACCIONES </t>
  </si>
  <si>
    <t>SE HA EJECUTADO EN UN 10% EL PRESUPUESTO EN EL PRIMER PERIODO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</si>
</sst>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2"/>
      <name val="Calibri Light"/>
      <family val="2"/>
      <scheme val="major"/>
    </font>
    <font>
      <b/>
      <sz val="9"/>
      <name val="Calibri Light"/>
      <family val="2"/>
      <scheme val="major"/>
    </font>
    <font>
      <sz val="11"/>
      <name val="Arial"/>
      <family val="2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87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4" fontId="3" fillId="0" borderId="0" xfId="0" applyNumberFormat="1" applyFont="1"/>
    <xf numFmtId="0" fontId="2" fillId="3" borderId="10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6" fillId="4" borderId="1" xfId="3" applyFont="1" applyFill="1" applyBorder="1" applyAlignment="1">
      <alignment horizontal="center" vertical="center"/>
    </xf>
    <xf numFmtId="0" fontId="6" fillId="4" borderId="1" xfId="3" applyFont="1" applyFill="1" applyBorder="1" applyAlignment="1">
      <alignment horizontal="center" vertical="center" wrapText="1"/>
    </xf>
    <xf numFmtId="0" fontId="5" fillId="4" borderId="18" xfId="3" applyFont="1" applyFill="1" applyBorder="1" applyAlignment="1">
      <alignment horizontal="center" vertical="center"/>
    </xf>
    <xf numFmtId="0" fontId="5" fillId="4" borderId="19" xfId="3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justify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9" fontId="7" fillId="5" borderId="1" xfId="0" applyNumberFormat="1" applyFont="1" applyFill="1" applyBorder="1" applyAlignment="1">
      <alignment horizontal="center" vertical="center" wrapText="1"/>
    </xf>
    <xf numFmtId="44" fontId="7" fillId="0" borderId="20" xfId="1" applyFont="1" applyBorder="1" applyAlignment="1">
      <alignment horizontal="right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4" fontId="8" fillId="0" borderId="20" xfId="0" applyNumberFormat="1" applyFont="1" applyBorder="1" applyAlignment="1">
      <alignment horizontal="right" vertical="center" wrapText="1"/>
    </xf>
    <xf numFmtId="9" fontId="3" fillId="0" borderId="1" xfId="2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8" borderId="1" xfId="0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7" fillId="0" borderId="20" xfId="0" applyNumberFormat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6" fillId="4" borderId="1" xfId="3" applyFont="1" applyFill="1" applyBorder="1" applyAlignment="1">
      <alignment vertical="center"/>
    </xf>
    <xf numFmtId="0" fontId="6" fillId="4" borderId="1" xfId="3" applyFont="1" applyFill="1" applyBorder="1" applyAlignment="1">
      <alignment vertical="center" wrapText="1"/>
    </xf>
    <xf numFmtId="44" fontId="7" fillId="2" borderId="1" xfId="1" applyFont="1" applyFill="1" applyBorder="1" applyAlignment="1">
      <alignment horizontal="right" vertical="center" wrapText="1"/>
    </xf>
    <xf numFmtId="44" fontId="7" fillId="0" borderId="1" xfId="1" applyFont="1" applyFill="1" applyBorder="1" applyAlignment="1">
      <alignment horizontal="center" vertical="center" wrapText="1"/>
    </xf>
    <xf numFmtId="44" fontId="7" fillId="0" borderId="19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5" fillId="4" borderId="1" xfId="3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 wrapText="1"/>
    </xf>
    <xf numFmtId="0" fontId="7" fillId="5" borderId="19" xfId="0" applyFont="1" applyFill="1" applyBorder="1" applyAlignment="1">
      <alignment horizontal="center" vertical="center" wrapText="1"/>
    </xf>
    <xf numFmtId="0" fontId="5" fillId="4" borderId="1" xfId="3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4" fontId="2" fillId="3" borderId="12" xfId="0" applyNumberFormat="1" applyFont="1" applyFill="1" applyBorder="1" applyAlignment="1">
      <alignment horizontal="center" vertical="center" wrapText="1"/>
    </xf>
    <xf numFmtId="4" fontId="2" fillId="3" borderId="17" xfId="0" applyNumberFormat="1" applyFont="1" applyFill="1" applyBorder="1" applyAlignment="1">
      <alignment horizontal="center" vertical="center" wrapText="1"/>
    </xf>
    <xf numFmtId="0" fontId="5" fillId="4" borderId="13" xfId="3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44" fontId="7" fillId="0" borderId="5" xfId="1" applyFont="1" applyFill="1" applyBorder="1" applyAlignment="1">
      <alignment horizontal="center" vertical="center" wrapText="1"/>
    </xf>
    <xf numFmtId="44" fontId="7" fillId="0" borderId="19" xfId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</cellXfs>
  <cellStyles count="4">
    <cellStyle name="Moneda" xfId="1" builtinId="4"/>
    <cellStyle name="Normal" xfId="0" builtinId="0"/>
    <cellStyle name="Normal 2" xfId="3" xr:uid="{14294931-F241-49F9-B6FD-1E239EBFA3FE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1D51F-CF45-4507-85FF-F84B1398A11C}">
  <sheetPr codeName="Hoja4">
    <pageSetUpPr fitToPage="1"/>
  </sheetPr>
  <dimension ref="A1:AI60"/>
  <sheetViews>
    <sheetView tabSelected="1" zoomScale="85" zoomScaleNormal="85" workbookViewId="0">
      <selection activeCell="F2" sqref="F2"/>
    </sheetView>
  </sheetViews>
  <sheetFormatPr baseColWidth="10" defaultColWidth="11.42578125" defaultRowHeight="14.25" x14ac:dyDescent="0.2"/>
  <cols>
    <col min="1" max="1" width="18.7109375" style="1" customWidth="1"/>
    <col min="2" max="2" width="36.42578125" style="1" customWidth="1"/>
    <col min="3" max="3" width="27.5703125" style="1" customWidth="1"/>
    <col min="4" max="4" width="40.5703125" style="1" hidden="1" customWidth="1"/>
    <col min="5" max="5" width="20.28515625" style="1" customWidth="1"/>
    <col min="6" max="6" width="33.42578125" style="1" customWidth="1"/>
    <col min="7" max="7" width="18.140625" style="1" customWidth="1"/>
    <col min="8" max="8" width="18.140625" style="1" hidden="1" customWidth="1"/>
    <col min="9" max="10" width="18.140625" style="1" customWidth="1"/>
    <col min="11" max="11" width="17.5703125" style="9" hidden="1" customWidth="1"/>
    <col min="12" max="18" width="19" style="1" hidden="1" customWidth="1"/>
    <col min="19" max="19" width="24.28515625" style="9" hidden="1" customWidth="1"/>
    <col min="20" max="20" width="33.140625" style="1" hidden="1" customWidth="1"/>
    <col min="21" max="21" width="20.42578125" style="10" customWidth="1"/>
    <col min="22" max="22" width="12.28515625" style="1" bestFit="1" customWidth="1"/>
    <col min="23" max="24" width="11.42578125" style="1"/>
    <col min="25" max="33" width="11.42578125" style="1" customWidth="1"/>
    <col min="34" max="34" width="19" style="1" customWidth="1"/>
    <col min="35" max="35" width="40.42578125" style="10" customWidth="1"/>
    <col min="36" max="16384" width="11.42578125" style="1"/>
  </cols>
  <sheetData>
    <row r="1" spans="1:35" ht="40.9" customHeight="1" x14ac:dyDescent="0.2">
      <c r="A1" s="46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AI1" s="2"/>
    </row>
    <row r="2" spans="1:35" ht="40.9" customHeight="1" x14ac:dyDescent="0.2">
      <c r="A2" s="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AI2" s="2"/>
    </row>
    <row r="4" spans="1:35" s="4" customFormat="1" ht="17.45" customHeight="1" x14ac:dyDescent="0.25">
      <c r="A4" s="48" t="s">
        <v>1</v>
      </c>
      <c r="B4" s="48"/>
      <c r="C4" s="45" t="s">
        <v>2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AI4" s="2"/>
    </row>
    <row r="5" spans="1:35" s="4" customFormat="1" ht="17.45" customHeight="1" x14ac:dyDescent="0.25">
      <c r="A5" s="48" t="s">
        <v>3</v>
      </c>
      <c r="B5" s="48"/>
      <c r="C5" s="45" t="s">
        <v>4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AI5" s="2"/>
    </row>
    <row r="6" spans="1:35" s="4" customFormat="1" ht="17.45" customHeight="1" x14ac:dyDescent="0.25">
      <c r="A6" s="43" t="s">
        <v>5</v>
      </c>
      <c r="B6" s="44"/>
      <c r="C6" s="45" t="s">
        <v>6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AI6" s="2"/>
    </row>
    <row r="7" spans="1:35" s="4" customFormat="1" ht="17.45" customHeight="1" x14ac:dyDescent="0.25">
      <c r="A7" s="48" t="s">
        <v>7</v>
      </c>
      <c r="B7" s="62"/>
      <c r="C7" s="45" t="s">
        <v>8</v>
      </c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AI7" s="2"/>
    </row>
    <row r="8" spans="1:35" s="4" customFormat="1" ht="17.45" customHeight="1" x14ac:dyDescent="0.25">
      <c r="A8" s="48" t="s">
        <v>9</v>
      </c>
      <c r="B8" s="62"/>
      <c r="C8" s="45" t="s">
        <v>10</v>
      </c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AI8" s="2"/>
    </row>
    <row r="9" spans="1:35" x14ac:dyDescent="0.2"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AI9" s="6"/>
    </row>
    <row r="10" spans="1:35" ht="15" thickBot="1" x14ac:dyDescent="0.25">
      <c r="B10" s="7"/>
      <c r="C10" s="8"/>
      <c r="D10" s="8"/>
    </row>
    <row r="11" spans="1:35" ht="15.75" thickBot="1" x14ac:dyDescent="0.25">
      <c r="A11" s="63" t="s">
        <v>11</v>
      </c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1" t="s">
        <v>12</v>
      </c>
      <c r="AI11" s="49" t="s">
        <v>13</v>
      </c>
    </row>
    <row r="12" spans="1:35" ht="13.9" customHeight="1" x14ac:dyDescent="0.2">
      <c r="A12" s="52" t="s">
        <v>14</v>
      </c>
      <c r="B12" s="53"/>
      <c r="C12" s="56" t="s">
        <v>15</v>
      </c>
      <c r="D12" s="57"/>
      <c r="E12" s="57"/>
      <c r="F12" s="57"/>
      <c r="G12" s="57"/>
      <c r="H12" s="57"/>
      <c r="I12" s="57"/>
      <c r="J12" s="57"/>
      <c r="K12" s="57"/>
      <c r="L12" s="57"/>
      <c r="M12" s="11"/>
      <c r="N12" s="58" t="s">
        <v>16</v>
      </c>
      <c r="O12" s="58"/>
      <c r="P12" s="58"/>
      <c r="Q12" s="58"/>
      <c r="R12" s="58"/>
      <c r="S12" s="59" t="s">
        <v>17</v>
      </c>
      <c r="T12" s="74" t="s">
        <v>18</v>
      </c>
      <c r="U12" s="76" t="s">
        <v>19</v>
      </c>
      <c r="V12" s="78" t="s">
        <v>20</v>
      </c>
      <c r="W12" s="61"/>
      <c r="X12" s="61"/>
      <c r="Y12" s="61" t="s">
        <v>21</v>
      </c>
      <c r="Z12" s="61"/>
      <c r="AA12" s="61"/>
      <c r="AB12" s="61" t="s">
        <v>22</v>
      </c>
      <c r="AC12" s="61"/>
      <c r="AD12" s="61"/>
      <c r="AE12" s="61" t="s">
        <v>23</v>
      </c>
      <c r="AF12" s="61"/>
      <c r="AG12" s="61"/>
      <c r="AH12" s="67" t="s">
        <v>24</v>
      </c>
      <c r="AI12" s="50"/>
    </row>
    <row r="13" spans="1:35" ht="34.9" customHeight="1" x14ac:dyDescent="0.2">
      <c r="A13" s="54"/>
      <c r="B13" s="55"/>
      <c r="C13" s="12" t="s">
        <v>25</v>
      </c>
      <c r="D13" s="12" t="s">
        <v>26</v>
      </c>
      <c r="E13" s="12" t="s">
        <v>27</v>
      </c>
      <c r="F13" s="12" t="s">
        <v>28</v>
      </c>
      <c r="G13" s="12" t="s">
        <v>29</v>
      </c>
      <c r="H13" s="12" t="s">
        <v>30</v>
      </c>
      <c r="I13" s="12" t="s">
        <v>31</v>
      </c>
      <c r="J13" s="12" t="s">
        <v>32</v>
      </c>
      <c r="K13" s="12" t="s">
        <v>33</v>
      </c>
      <c r="L13" s="12" t="s">
        <v>34</v>
      </c>
      <c r="M13" s="12" t="s">
        <v>35</v>
      </c>
      <c r="N13" s="13" t="s">
        <v>36</v>
      </c>
      <c r="O13" s="13" t="s">
        <v>37</v>
      </c>
      <c r="P13" s="13" t="s">
        <v>38</v>
      </c>
      <c r="Q13" s="13" t="s">
        <v>39</v>
      </c>
      <c r="R13" s="14" t="s">
        <v>40</v>
      </c>
      <c r="S13" s="60"/>
      <c r="T13" s="75"/>
      <c r="U13" s="77"/>
      <c r="V13" s="15" t="s">
        <v>41</v>
      </c>
      <c r="W13" s="16" t="s">
        <v>42</v>
      </c>
      <c r="X13" s="16" t="s">
        <v>43</v>
      </c>
      <c r="Y13" s="16" t="s">
        <v>44</v>
      </c>
      <c r="Z13" s="16" t="s">
        <v>45</v>
      </c>
      <c r="AA13" s="16" t="s">
        <v>46</v>
      </c>
      <c r="AB13" s="16" t="s">
        <v>47</v>
      </c>
      <c r="AC13" s="16" t="s">
        <v>48</v>
      </c>
      <c r="AD13" s="16" t="s">
        <v>49</v>
      </c>
      <c r="AE13" s="16" t="s">
        <v>50</v>
      </c>
      <c r="AF13" s="16" t="s">
        <v>51</v>
      </c>
      <c r="AG13" s="16" t="s">
        <v>52</v>
      </c>
      <c r="AH13" s="67"/>
      <c r="AI13" s="51"/>
    </row>
    <row r="14" spans="1:35" ht="63" customHeight="1" x14ac:dyDescent="0.2">
      <c r="A14" s="68" t="s">
        <v>53</v>
      </c>
      <c r="B14" s="70" t="s">
        <v>54</v>
      </c>
      <c r="C14" s="17" t="s">
        <v>55</v>
      </c>
      <c r="D14" s="65" t="s">
        <v>56</v>
      </c>
      <c r="E14" s="72" t="s">
        <v>57</v>
      </c>
      <c r="F14" s="18" t="s">
        <v>58</v>
      </c>
      <c r="G14" s="65" t="s">
        <v>59</v>
      </c>
      <c r="H14" s="19" t="s">
        <v>60</v>
      </c>
      <c r="I14" s="20" t="s">
        <v>61</v>
      </c>
      <c r="J14" s="21">
        <v>0.75</v>
      </c>
      <c r="K14" s="19" t="s">
        <v>62</v>
      </c>
      <c r="L14" s="19" t="s">
        <v>63</v>
      </c>
      <c r="M14" s="19" t="s">
        <v>64</v>
      </c>
      <c r="N14" s="65" t="s">
        <v>65</v>
      </c>
      <c r="O14" s="65" t="s">
        <v>65</v>
      </c>
      <c r="P14" s="65" t="s">
        <v>65</v>
      </c>
      <c r="Q14" s="65" t="s">
        <v>65</v>
      </c>
      <c r="R14" s="65" t="s">
        <v>65</v>
      </c>
      <c r="S14" s="83" t="s">
        <v>66</v>
      </c>
      <c r="T14" s="85" t="s">
        <v>67</v>
      </c>
      <c r="U14" s="40">
        <f>U18+U23+U25</f>
        <v>18549000</v>
      </c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4" t="s">
        <v>68</v>
      </c>
      <c r="AI14" s="81" t="s">
        <v>69</v>
      </c>
    </row>
    <row r="15" spans="1:35" ht="36.75" customHeight="1" x14ac:dyDescent="0.2">
      <c r="A15" s="69"/>
      <c r="B15" s="71"/>
      <c r="C15" s="17" t="s">
        <v>70</v>
      </c>
      <c r="D15" s="66"/>
      <c r="E15" s="73"/>
      <c r="F15" s="18" t="s">
        <v>71</v>
      </c>
      <c r="G15" s="66"/>
      <c r="H15" s="19" t="s">
        <v>60</v>
      </c>
      <c r="I15" s="20" t="s">
        <v>61</v>
      </c>
      <c r="J15" s="21">
        <v>0.75</v>
      </c>
      <c r="K15" s="19" t="s">
        <v>62</v>
      </c>
      <c r="L15" s="19" t="s">
        <v>63</v>
      </c>
      <c r="M15" s="19" t="s">
        <v>64</v>
      </c>
      <c r="N15" s="66"/>
      <c r="O15" s="66"/>
      <c r="P15" s="66"/>
      <c r="Q15" s="66"/>
      <c r="R15" s="66"/>
      <c r="S15" s="84"/>
      <c r="T15" s="86"/>
      <c r="U15" s="22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4" t="s">
        <v>68</v>
      </c>
      <c r="AI15" s="82"/>
    </row>
    <row r="16" spans="1:35" ht="28.5" x14ac:dyDescent="0.2">
      <c r="A16" s="79" t="s">
        <v>72</v>
      </c>
      <c r="B16" s="70" t="s">
        <v>73</v>
      </c>
      <c r="C16" s="17" t="s">
        <v>55</v>
      </c>
      <c r="D16" s="65" t="s">
        <v>56</v>
      </c>
      <c r="E16" s="72" t="s">
        <v>57</v>
      </c>
      <c r="F16" s="18" t="s">
        <v>58</v>
      </c>
      <c r="G16" s="19" t="s">
        <v>74</v>
      </c>
      <c r="H16" s="19" t="s">
        <v>60</v>
      </c>
      <c r="I16" s="20" t="s">
        <v>61</v>
      </c>
      <c r="J16" s="21">
        <v>0.75</v>
      </c>
      <c r="K16" s="19" t="s">
        <v>62</v>
      </c>
      <c r="L16" s="19" t="s">
        <v>63</v>
      </c>
      <c r="M16" s="19" t="s">
        <v>64</v>
      </c>
      <c r="N16" s="65" t="s">
        <v>65</v>
      </c>
      <c r="O16" s="65" t="s">
        <v>65</v>
      </c>
      <c r="P16" s="65" t="s">
        <v>65</v>
      </c>
      <c r="Q16" s="65" t="s">
        <v>65</v>
      </c>
      <c r="R16" s="65" t="s">
        <v>65</v>
      </c>
      <c r="S16" s="85" t="s">
        <v>66</v>
      </c>
      <c r="T16" s="85" t="s">
        <v>67</v>
      </c>
      <c r="U16" s="40">
        <f>U14</f>
        <v>18549000</v>
      </c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4" t="s">
        <v>68</v>
      </c>
      <c r="AI16" s="81" t="s">
        <v>75</v>
      </c>
    </row>
    <row r="17" spans="1:35" ht="66.75" customHeight="1" x14ac:dyDescent="0.2">
      <c r="A17" s="80"/>
      <c r="B17" s="71"/>
      <c r="C17" s="17" t="s">
        <v>70</v>
      </c>
      <c r="D17" s="66"/>
      <c r="E17" s="73"/>
      <c r="F17" s="18" t="s">
        <v>71</v>
      </c>
      <c r="G17" s="19" t="s">
        <v>74</v>
      </c>
      <c r="H17" s="19" t="s">
        <v>60</v>
      </c>
      <c r="I17" s="20" t="s">
        <v>61</v>
      </c>
      <c r="J17" s="21">
        <v>0.75</v>
      </c>
      <c r="K17" s="19" t="s">
        <v>62</v>
      </c>
      <c r="L17" s="19" t="s">
        <v>63</v>
      </c>
      <c r="M17" s="19" t="s">
        <v>64</v>
      </c>
      <c r="N17" s="66"/>
      <c r="O17" s="66"/>
      <c r="P17" s="66"/>
      <c r="Q17" s="66"/>
      <c r="R17" s="66"/>
      <c r="S17" s="86"/>
      <c r="T17" s="86"/>
      <c r="U17" s="22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4" t="s">
        <v>68</v>
      </c>
      <c r="AI17" s="82"/>
    </row>
    <row r="18" spans="1:35" s="32" customFormat="1" ht="104.25" customHeight="1" x14ac:dyDescent="0.2">
      <c r="A18" s="25" t="s">
        <v>76</v>
      </c>
      <c r="B18" s="26" t="s">
        <v>77</v>
      </c>
      <c r="C18" s="26" t="s">
        <v>78</v>
      </c>
      <c r="D18" s="17" t="s">
        <v>79</v>
      </c>
      <c r="E18" s="20" t="s">
        <v>57</v>
      </c>
      <c r="F18" s="27" t="s">
        <v>80</v>
      </c>
      <c r="G18" s="19" t="s">
        <v>81</v>
      </c>
      <c r="H18" s="26" t="s">
        <v>82</v>
      </c>
      <c r="I18" s="26" t="s">
        <v>83</v>
      </c>
      <c r="J18" s="21">
        <v>0.85</v>
      </c>
      <c r="K18" s="19" t="s">
        <v>84</v>
      </c>
      <c r="L18" s="19" t="s">
        <v>85</v>
      </c>
      <c r="M18" s="19" t="s">
        <v>64</v>
      </c>
      <c r="N18" s="19" t="s">
        <v>65</v>
      </c>
      <c r="O18" s="19" t="s">
        <v>65</v>
      </c>
      <c r="P18" s="19" t="s">
        <v>65</v>
      </c>
      <c r="Q18" s="19" t="s">
        <v>65</v>
      </c>
      <c r="R18" s="19"/>
      <c r="S18" s="28" t="s">
        <v>86</v>
      </c>
      <c r="T18" s="29" t="s">
        <v>87</v>
      </c>
      <c r="U18" s="30">
        <f>U19+U20+U21+U22</f>
        <v>2810000</v>
      </c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31">
        <f>2534332.71/6302661.99</f>
        <v>0.40210512859820996</v>
      </c>
      <c r="AI18" s="41" t="s">
        <v>171</v>
      </c>
    </row>
    <row r="19" spans="1:35" s="32" customFormat="1" ht="96.75" customHeight="1" x14ac:dyDescent="0.2">
      <c r="A19" s="33" t="s">
        <v>88</v>
      </c>
      <c r="B19" s="26" t="s">
        <v>89</v>
      </c>
      <c r="C19" s="26" t="s">
        <v>90</v>
      </c>
      <c r="D19" s="26" t="s">
        <v>91</v>
      </c>
      <c r="E19" s="20" t="s">
        <v>92</v>
      </c>
      <c r="F19" s="27" t="s">
        <v>93</v>
      </c>
      <c r="G19" s="19" t="s">
        <v>94</v>
      </c>
      <c r="H19" s="26" t="s">
        <v>95</v>
      </c>
      <c r="I19" s="26" t="s">
        <v>96</v>
      </c>
      <c r="J19" s="21" t="s">
        <v>97</v>
      </c>
      <c r="K19" s="19" t="s">
        <v>84</v>
      </c>
      <c r="L19" s="19" t="s">
        <v>98</v>
      </c>
      <c r="M19" s="19" t="s">
        <v>99</v>
      </c>
      <c r="N19" s="19" t="s">
        <v>65</v>
      </c>
      <c r="O19" s="19" t="s">
        <v>65</v>
      </c>
      <c r="P19" s="19" t="s">
        <v>65</v>
      </c>
      <c r="Q19" s="19" t="s">
        <v>65</v>
      </c>
      <c r="R19" s="19"/>
      <c r="S19" s="28" t="s">
        <v>100</v>
      </c>
      <c r="T19" s="29" t="s">
        <v>101</v>
      </c>
      <c r="U19" s="35">
        <v>1200000</v>
      </c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4">
        <f>150-124</f>
        <v>26</v>
      </c>
      <c r="AI19" s="42" t="s">
        <v>172</v>
      </c>
    </row>
    <row r="20" spans="1:35" s="32" customFormat="1" ht="79.5" customHeight="1" x14ac:dyDescent="0.2">
      <c r="A20" s="33" t="s">
        <v>102</v>
      </c>
      <c r="B20" s="26" t="s">
        <v>103</v>
      </c>
      <c r="C20" s="26" t="s">
        <v>104</v>
      </c>
      <c r="D20" s="26" t="s">
        <v>105</v>
      </c>
      <c r="E20" s="20" t="s">
        <v>57</v>
      </c>
      <c r="F20" s="27" t="s">
        <v>106</v>
      </c>
      <c r="G20" s="19" t="s">
        <v>94</v>
      </c>
      <c r="H20" s="26" t="s">
        <v>107</v>
      </c>
      <c r="I20" s="26" t="s">
        <v>108</v>
      </c>
      <c r="J20" s="19" t="s">
        <v>109</v>
      </c>
      <c r="K20" s="19" t="s">
        <v>84</v>
      </c>
      <c r="L20" s="19" t="s">
        <v>63</v>
      </c>
      <c r="M20" s="19" t="s">
        <v>64</v>
      </c>
      <c r="N20" s="19" t="s">
        <v>65</v>
      </c>
      <c r="O20" s="19" t="s">
        <v>65</v>
      </c>
      <c r="P20" s="19" t="s">
        <v>65</v>
      </c>
      <c r="Q20" s="19" t="s">
        <v>65</v>
      </c>
      <c r="R20" s="19"/>
      <c r="S20" s="28" t="s">
        <v>110</v>
      </c>
      <c r="T20" s="29" t="s">
        <v>111</v>
      </c>
      <c r="U20" s="35">
        <v>300000</v>
      </c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4">
        <v>0</v>
      </c>
      <c r="AI20" s="34" t="s">
        <v>173</v>
      </c>
    </row>
    <row r="21" spans="1:35" s="32" customFormat="1" ht="73.5" customHeight="1" x14ac:dyDescent="0.2">
      <c r="A21" s="33" t="s">
        <v>112</v>
      </c>
      <c r="B21" s="26" t="s">
        <v>113</v>
      </c>
      <c r="C21" s="26" t="s">
        <v>114</v>
      </c>
      <c r="D21" s="26" t="s">
        <v>115</v>
      </c>
      <c r="E21" s="20" t="s">
        <v>57</v>
      </c>
      <c r="F21" s="27" t="s">
        <v>116</v>
      </c>
      <c r="G21" s="19" t="s">
        <v>94</v>
      </c>
      <c r="H21" s="26" t="s">
        <v>117</v>
      </c>
      <c r="I21" s="19" t="s">
        <v>83</v>
      </c>
      <c r="J21" s="21">
        <v>0.85</v>
      </c>
      <c r="K21" s="19" t="s">
        <v>84</v>
      </c>
      <c r="L21" s="19" t="s">
        <v>85</v>
      </c>
      <c r="M21" s="19" t="s">
        <v>64</v>
      </c>
      <c r="N21" s="19" t="s">
        <v>65</v>
      </c>
      <c r="O21" s="19" t="s">
        <v>65</v>
      </c>
      <c r="P21" s="19" t="s">
        <v>65</v>
      </c>
      <c r="Q21" s="19" t="s">
        <v>65</v>
      </c>
      <c r="R21" s="19"/>
      <c r="S21" s="28" t="s">
        <v>118</v>
      </c>
      <c r="T21" s="29" t="s">
        <v>87</v>
      </c>
      <c r="U21" s="35">
        <v>1250000</v>
      </c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4">
        <v>0</v>
      </c>
      <c r="AI21" s="35" t="s">
        <v>174</v>
      </c>
    </row>
    <row r="22" spans="1:35" s="32" customFormat="1" ht="105" customHeight="1" x14ac:dyDescent="0.2">
      <c r="A22" s="33" t="s">
        <v>119</v>
      </c>
      <c r="B22" s="26" t="s">
        <v>120</v>
      </c>
      <c r="C22" s="26" t="s">
        <v>121</v>
      </c>
      <c r="D22" s="26" t="s">
        <v>122</v>
      </c>
      <c r="E22" s="20" t="s">
        <v>57</v>
      </c>
      <c r="F22" s="27" t="s">
        <v>123</v>
      </c>
      <c r="G22" s="19" t="s">
        <v>94</v>
      </c>
      <c r="H22" s="26" t="s">
        <v>124</v>
      </c>
      <c r="I22" s="19" t="s">
        <v>83</v>
      </c>
      <c r="J22" s="21">
        <v>0.85</v>
      </c>
      <c r="K22" s="19" t="s">
        <v>84</v>
      </c>
      <c r="L22" s="19" t="s">
        <v>85</v>
      </c>
      <c r="M22" s="19" t="s">
        <v>64</v>
      </c>
      <c r="N22" s="19" t="s">
        <v>65</v>
      </c>
      <c r="O22" s="19" t="s">
        <v>65</v>
      </c>
      <c r="P22" s="19" t="s">
        <v>65</v>
      </c>
      <c r="Q22" s="19" t="s">
        <v>65</v>
      </c>
      <c r="R22" s="19"/>
      <c r="S22" s="28" t="s">
        <v>125</v>
      </c>
      <c r="T22" s="29" t="s">
        <v>126</v>
      </c>
      <c r="U22" s="35">
        <v>60000</v>
      </c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4">
        <v>0</v>
      </c>
      <c r="AI22" s="35" t="s">
        <v>175</v>
      </c>
    </row>
    <row r="23" spans="1:35" s="32" customFormat="1" ht="84" customHeight="1" x14ac:dyDescent="0.2">
      <c r="A23" s="25" t="s">
        <v>127</v>
      </c>
      <c r="B23" s="26" t="s">
        <v>128</v>
      </c>
      <c r="C23" s="26" t="s">
        <v>78</v>
      </c>
      <c r="D23" s="17" t="s">
        <v>129</v>
      </c>
      <c r="E23" s="20" t="s">
        <v>57</v>
      </c>
      <c r="F23" s="27" t="s">
        <v>80</v>
      </c>
      <c r="G23" s="19" t="s">
        <v>81</v>
      </c>
      <c r="H23" s="26" t="s">
        <v>82</v>
      </c>
      <c r="I23" s="26" t="s">
        <v>83</v>
      </c>
      <c r="J23" s="21">
        <v>0.85</v>
      </c>
      <c r="K23" s="19" t="s">
        <v>84</v>
      </c>
      <c r="L23" s="19" t="s">
        <v>85</v>
      </c>
      <c r="M23" s="19" t="s">
        <v>64</v>
      </c>
      <c r="N23" s="19" t="s">
        <v>65</v>
      </c>
      <c r="O23" s="19" t="s">
        <v>65</v>
      </c>
      <c r="P23" s="19" t="s">
        <v>65</v>
      </c>
      <c r="Q23" s="19" t="s">
        <v>65</v>
      </c>
      <c r="R23" s="19"/>
      <c r="S23" s="28" t="s">
        <v>130</v>
      </c>
      <c r="T23" s="29" t="s">
        <v>87</v>
      </c>
      <c r="U23" s="30">
        <v>600000</v>
      </c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4">
        <v>0</v>
      </c>
      <c r="AI23" s="41" t="s">
        <v>176</v>
      </c>
    </row>
    <row r="24" spans="1:35" s="32" customFormat="1" ht="68.25" customHeight="1" x14ac:dyDescent="0.2">
      <c r="A24" s="33" t="s">
        <v>131</v>
      </c>
      <c r="B24" s="26" t="s">
        <v>132</v>
      </c>
      <c r="C24" s="26" t="s">
        <v>114</v>
      </c>
      <c r="D24" s="26" t="s">
        <v>115</v>
      </c>
      <c r="E24" s="20" t="s">
        <v>57</v>
      </c>
      <c r="F24" s="27" t="s">
        <v>133</v>
      </c>
      <c r="G24" s="19" t="s">
        <v>94</v>
      </c>
      <c r="H24" s="26" t="s">
        <v>124</v>
      </c>
      <c r="I24" s="19" t="s">
        <v>83</v>
      </c>
      <c r="J24" s="21">
        <v>0.85</v>
      </c>
      <c r="K24" s="19" t="s">
        <v>84</v>
      </c>
      <c r="L24" s="19" t="s">
        <v>85</v>
      </c>
      <c r="M24" s="19" t="s">
        <v>64</v>
      </c>
      <c r="N24" s="19" t="s">
        <v>65</v>
      </c>
      <c r="O24" s="19" t="s">
        <v>65</v>
      </c>
      <c r="P24" s="19" t="s">
        <v>65</v>
      </c>
      <c r="Q24" s="19" t="s">
        <v>65</v>
      </c>
      <c r="R24" s="19"/>
      <c r="S24" s="28" t="s">
        <v>125</v>
      </c>
      <c r="T24" s="29" t="s">
        <v>87</v>
      </c>
      <c r="U24" s="36">
        <v>600000</v>
      </c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4">
        <v>0</v>
      </c>
      <c r="AI24" s="41" t="s">
        <v>177</v>
      </c>
    </row>
    <row r="25" spans="1:35" s="32" customFormat="1" ht="69.75" customHeight="1" x14ac:dyDescent="0.2">
      <c r="A25" s="25" t="s">
        <v>134</v>
      </c>
      <c r="B25" s="26" t="s">
        <v>135</v>
      </c>
      <c r="C25" s="26" t="s">
        <v>136</v>
      </c>
      <c r="D25" s="17" t="s">
        <v>137</v>
      </c>
      <c r="E25" s="20" t="s">
        <v>57</v>
      </c>
      <c r="F25" s="27" t="s">
        <v>138</v>
      </c>
      <c r="G25" s="19" t="s">
        <v>94</v>
      </c>
      <c r="H25" s="26" t="s">
        <v>82</v>
      </c>
      <c r="I25" s="19" t="s">
        <v>139</v>
      </c>
      <c r="J25" s="19" t="s">
        <v>140</v>
      </c>
      <c r="K25" s="19" t="s">
        <v>84</v>
      </c>
      <c r="L25" s="19" t="s">
        <v>63</v>
      </c>
      <c r="M25" s="19" t="s">
        <v>99</v>
      </c>
      <c r="N25" s="19" t="s">
        <v>65</v>
      </c>
      <c r="O25" s="19" t="s">
        <v>65</v>
      </c>
      <c r="P25" s="19" t="s">
        <v>65</v>
      </c>
      <c r="Q25" s="19" t="s">
        <v>65</v>
      </c>
      <c r="R25" s="19"/>
      <c r="S25" s="28" t="s">
        <v>141</v>
      </c>
      <c r="T25" s="29" t="s">
        <v>111</v>
      </c>
      <c r="U25" s="30">
        <f>SUM(U26:U28)</f>
        <v>15139000</v>
      </c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31">
        <f>1847358.95/18549000</f>
        <v>9.9593452477222483E-2</v>
      </c>
      <c r="AI25" s="37" t="s">
        <v>178</v>
      </c>
    </row>
    <row r="26" spans="1:35" s="32" customFormat="1" ht="62.25" customHeight="1" x14ac:dyDescent="0.2">
      <c r="A26" s="33" t="s">
        <v>142</v>
      </c>
      <c r="B26" s="19" t="s">
        <v>143</v>
      </c>
      <c r="C26" s="19" t="s">
        <v>144</v>
      </c>
      <c r="D26" s="19" t="s">
        <v>145</v>
      </c>
      <c r="E26" s="20" t="s">
        <v>57</v>
      </c>
      <c r="F26" s="27" t="s">
        <v>146</v>
      </c>
      <c r="G26" s="19" t="s">
        <v>94</v>
      </c>
      <c r="H26" s="26" t="s">
        <v>147</v>
      </c>
      <c r="I26" s="19" t="s">
        <v>148</v>
      </c>
      <c r="J26" s="19" t="s">
        <v>149</v>
      </c>
      <c r="K26" s="19" t="s">
        <v>84</v>
      </c>
      <c r="L26" s="19" t="s">
        <v>63</v>
      </c>
      <c r="M26" s="19" t="s">
        <v>150</v>
      </c>
      <c r="N26" s="19" t="s">
        <v>65</v>
      </c>
      <c r="O26" s="19" t="s">
        <v>65</v>
      </c>
      <c r="P26" s="19" t="s">
        <v>65</v>
      </c>
      <c r="Q26" s="19" t="s">
        <v>65</v>
      </c>
      <c r="R26" s="19"/>
      <c r="S26" s="28" t="s">
        <v>141</v>
      </c>
      <c r="T26" s="29" t="s">
        <v>111</v>
      </c>
      <c r="U26" s="35">
        <v>14339000</v>
      </c>
      <c r="V26" s="23">
        <v>0</v>
      </c>
      <c r="W26" s="23">
        <v>0</v>
      </c>
      <c r="X26" s="23">
        <v>0</v>
      </c>
      <c r="Y26" s="23"/>
      <c r="Z26" s="23"/>
      <c r="AA26" s="23"/>
      <c r="AB26" s="23"/>
      <c r="AC26" s="23"/>
      <c r="AD26" s="23"/>
      <c r="AE26" s="23"/>
      <c r="AF26" s="23"/>
      <c r="AG26" s="23"/>
      <c r="AH26" s="24">
        <v>0</v>
      </c>
      <c r="AI26" s="34" t="s">
        <v>151</v>
      </c>
    </row>
    <row r="27" spans="1:35" s="32" customFormat="1" ht="78" customHeight="1" x14ac:dyDescent="0.2">
      <c r="A27" s="33" t="s">
        <v>152</v>
      </c>
      <c r="B27" s="26" t="s">
        <v>153</v>
      </c>
      <c r="C27" s="26" t="s">
        <v>154</v>
      </c>
      <c r="D27" s="19" t="s">
        <v>155</v>
      </c>
      <c r="E27" s="20" t="s">
        <v>57</v>
      </c>
      <c r="F27" s="27" t="s">
        <v>156</v>
      </c>
      <c r="G27" s="19" t="s">
        <v>94</v>
      </c>
      <c r="H27" s="26" t="s">
        <v>147</v>
      </c>
      <c r="I27" s="19" t="s">
        <v>157</v>
      </c>
      <c r="J27" s="19" t="s">
        <v>158</v>
      </c>
      <c r="K27" s="19" t="s">
        <v>84</v>
      </c>
      <c r="L27" s="19" t="s">
        <v>63</v>
      </c>
      <c r="M27" s="19" t="s">
        <v>150</v>
      </c>
      <c r="N27" s="19" t="s">
        <v>65</v>
      </c>
      <c r="O27" s="19" t="s">
        <v>65</v>
      </c>
      <c r="P27" s="19" t="s">
        <v>65</v>
      </c>
      <c r="Q27" s="19" t="s">
        <v>65</v>
      </c>
      <c r="R27" s="19"/>
      <c r="S27" s="28" t="s">
        <v>159</v>
      </c>
      <c r="T27" s="29" t="s">
        <v>67</v>
      </c>
      <c r="U27" s="35">
        <v>750000</v>
      </c>
      <c r="V27" s="23">
        <v>0</v>
      </c>
      <c r="W27" s="23">
        <v>0</v>
      </c>
      <c r="X27" s="23">
        <v>0</v>
      </c>
      <c r="Y27" s="23"/>
      <c r="Z27" s="23"/>
      <c r="AA27" s="23"/>
      <c r="AB27" s="23"/>
      <c r="AC27" s="23"/>
      <c r="AD27" s="23"/>
      <c r="AE27" s="23"/>
      <c r="AF27" s="23"/>
      <c r="AG27" s="23"/>
      <c r="AH27" s="24">
        <v>0</v>
      </c>
      <c r="AI27" s="35" t="s">
        <v>160</v>
      </c>
    </row>
    <row r="28" spans="1:35" ht="72" customHeight="1" x14ac:dyDescent="0.2">
      <c r="A28" s="33" t="s">
        <v>161</v>
      </c>
      <c r="B28" s="26" t="s">
        <v>162</v>
      </c>
      <c r="C28" s="26" t="s">
        <v>163</v>
      </c>
      <c r="D28" s="19" t="s">
        <v>164</v>
      </c>
      <c r="E28" s="20" t="s">
        <v>57</v>
      </c>
      <c r="F28" s="27" t="s">
        <v>165</v>
      </c>
      <c r="G28" s="19" t="s">
        <v>94</v>
      </c>
      <c r="H28" s="26" t="s">
        <v>147</v>
      </c>
      <c r="I28" s="19" t="s">
        <v>166</v>
      </c>
      <c r="J28" s="19" t="s">
        <v>167</v>
      </c>
      <c r="K28" s="19" t="s">
        <v>84</v>
      </c>
      <c r="L28" s="19" t="s">
        <v>63</v>
      </c>
      <c r="M28" s="19" t="s">
        <v>64</v>
      </c>
      <c r="N28" s="19" t="s">
        <v>65</v>
      </c>
      <c r="O28" s="19" t="s">
        <v>65</v>
      </c>
      <c r="P28" s="19" t="s">
        <v>65</v>
      </c>
      <c r="Q28" s="19" t="s">
        <v>65</v>
      </c>
      <c r="R28" s="19"/>
      <c r="S28" s="28" t="s">
        <v>168</v>
      </c>
      <c r="T28" s="29" t="s">
        <v>169</v>
      </c>
      <c r="U28" s="35">
        <v>50000</v>
      </c>
      <c r="V28" s="23">
        <v>1</v>
      </c>
      <c r="W28" s="23">
        <v>3</v>
      </c>
      <c r="X28" s="23">
        <v>7</v>
      </c>
      <c r="Y28" s="23"/>
      <c r="Z28" s="23"/>
      <c r="AA28" s="23"/>
      <c r="AB28" s="23"/>
      <c r="AC28" s="23"/>
      <c r="AD28" s="23"/>
      <c r="AE28" s="23"/>
      <c r="AF28" s="23"/>
      <c r="AG28" s="23"/>
      <c r="AH28" s="24">
        <f>V28+W28+X28/8</f>
        <v>4.875</v>
      </c>
      <c r="AI28" s="34" t="s">
        <v>170</v>
      </c>
    </row>
    <row r="60" spans="17:22" x14ac:dyDescent="0.2">
      <c r="Q60" s="38"/>
      <c r="T60" s="38"/>
      <c r="V60" s="39"/>
    </row>
  </sheetData>
  <mergeCells count="49">
    <mergeCell ref="P16:P17"/>
    <mergeCell ref="Q16:Q17"/>
    <mergeCell ref="R16:R17"/>
    <mergeCell ref="S16:S17"/>
    <mergeCell ref="T16:T17"/>
    <mergeCell ref="AI16:AI17"/>
    <mergeCell ref="R14:R15"/>
    <mergeCell ref="S14:S15"/>
    <mergeCell ref="T14:T15"/>
    <mergeCell ref="AI14:AI15"/>
    <mergeCell ref="A16:A17"/>
    <mergeCell ref="B16:B17"/>
    <mergeCell ref="D16:D17"/>
    <mergeCell ref="E16:E17"/>
    <mergeCell ref="N16:N17"/>
    <mergeCell ref="O16:O17"/>
    <mergeCell ref="AH12:AH13"/>
    <mergeCell ref="A14:A15"/>
    <mergeCell ref="B14:B15"/>
    <mergeCell ref="D14:D15"/>
    <mergeCell ref="E14:E15"/>
    <mergeCell ref="G14:G15"/>
    <mergeCell ref="N14:N15"/>
    <mergeCell ref="O14:O15"/>
    <mergeCell ref="P14:P15"/>
    <mergeCell ref="Q14:Q15"/>
    <mergeCell ref="T12:T13"/>
    <mergeCell ref="U12:U13"/>
    <mergeCell ref="V12:X12"/>
    <mergeCell ref="Y12:AA12"/>
    <mergeCell ref="AB12:AD12"/>
    <mergeCell ref="A7:B7"/>
    <mergeCell ref="C7:U7"/>
    <mergeCell ref="A8:B8"/>
    <mergeCell ref="C8:U8"/>
    <mergeCell ref="A11:U11"/>
    <mergeCell ref="AI11:AI13"/>
    <mergeCell ref="A12:B13"/>
    <mergeCell ref="C12:L12"/>
    <mergeCell ref="N12:R12"/>
    <mergeCell ref="S12:S13"/>
    <mergeCell ref="AE12:AG12"/>
    <mergeCell ref="A6:B6"/>
    <mergeCell ref="C6:U6"/>
    <mergeCell ref="A1:U1"/>
    <mergeCell ref="A4:B4"/>
    <mergeCell ref="C4:U4"/>
    <mergeCell ref="A5:B5"/>
    <mergeCell ref="C5:U5"/>
  </mergeCells>
  <dataValidations count="8">
    <dataValidation allowBlank="1" showInputMessage="1" showErrorMessage="1" promptTitle="Aporte marginal" prompt="En el caso de que exista más de un indicador para medir el desempeño en determinado nivel de_x000a_objetivo, el indicador debe proveer información adicional en comparación con los otros indicadores_x000a_propuestos._x000a_" sqref="V60 R13" xr:uid="{40BF8B2E-7694-4B55-B26D-535DD2AEBD60}"/>
    <dataValidation allowBlank="1" showInputMessage="1" showErrorMessage="1" promptTitle="Adecuado" prompt="Provee suficientes bases para medir. Un indicador no debería ser ni tan indirecto ni tan abstracto que_x000a_estimar el desempeño se convierta en una tarea complicada y problemática._x000a_" sqref="T60" xr:uid="{DF6177E8-1F3F-4E0C-8EE5-29E8168C2CD3}"/>
    <dataValidation allowBlank="1" showInputMessage="1" showErrorMessage="1" promptTitle="Monitoreable" prompt="Los indicadores deben poder sujetarse a una comprobación independiente._x000a_" sqref="Q13" xr:uid="{81B0FD6B-E69C-49B4-914E-08B6BCD0004B}"/>
    <dataValidation allowBlank="1" showInputMessage="1" showErrorMessage="1" promptTitle="Económico" prompt="Todos los indicadores tienen costos e implicaciones para su construcción y medición; se deben elegir_x000a_aquellos que estén disponibles a un costo razonable._x000a_" sqref="Q60 P13" xr:uid="{55134C23-8140-4BB9-869C-2C5A0B1E0C09}"/>
    <dataValidation allowBlank="1" showInputMessage="1" showErrorMessage="1" promptTitle="Relevante" prompt="Debe proveer información sobre la esencia del objetivo que se quiere medir; deben estar definidos_x000a_sobre lo importante, con sentido práctico." sqref="O13" xr:uid="{BE47CFF4-0CD5-49A4-A2DF-0E7EDE66FEC0}"/>
    <dataValidation allowBlank="1" showInputMessage="1" showErrorMessage="1" promptTitle="Claro" prompt="Los indicadores deben ser tan directos e inequívocos como sea posible; es decir, entendibles._x000a_" sqref="N13" xr:uid="{F6B0AC7E-09A6-428A-9649-E2D7B01FB9B4}"/>
    <dataValidation allowBlank="1" showInputMessage="1" showErrorMessage="1" promptTitle="Indicador" prompt="Es la expresión cuantitativa construida a partir de variables cuantitativas o cualitativas, que proporciona un medio sencillo y fiable para medir el cumplimiento de los objetivos, reflejar cambios atribuibles al Pp, monitorear y evaluar sus resultados._x000a_" sqref="C26" xr:uid="{C8507C84-A13A-4483-9761-421A2E85E320}"/>
    <dataValidation allowBlank="1" showInputMessage="1" showErrorMessage="1" promptTitle="Resumen Narrativo / Sintaxis:" prompt="Sustantivo derivado de un verbo + complemento._x000a_Ejemplo:_x000a_Administración del padrón de beneficiarios." sqref="D26 B26" xr:uid="{E1B76B4F-D9BC-4670-8FC6-1C9AEEA21401}"/>
  </dataValidations>
  <printOptions horizontalCentered="1"/>
  <pageMargins left="0.39370078740157483" right="0.15748031496062992" top="0.31496062992125984" bottom="0.19685039370078741" header="0.23622047244094491" footer="0.31496062992125984"/>
  <pageSetup scale="67" fitToHeight="2" orientation="landscape" r:id="rId1"/>
  <headerFooter>
    <oddFooter>&amp;CPágina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"/>
  <sheetViews>
    <sheetView workbookViewId="0">
      <selection activeCell="M23" sqref="M23"/>
    </sheetView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PRIMER TRIMESTRESEVAC 2026</vt:lpstr>
      <vt:lpstr>Hoja1</vt:lpstr>
      <vt:lpstr>'PRIMER TRIMESTRESEVAC 2026'!Área_de_impresión</vt:lpstr>
      <vt:lpstr>'PRIMER TRIMESTRESEVAC 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Katy</dc:creator>
  <cp:lastModifiedBy>OPAD_HP_PC2</cp:lastModifiedBy>
  <dcterms:created xsi:type="dcterms:W3CDTF">2015-06-05T18:19:34Z</dcterms:created>
  <dcterms:modified xsi:type="dcterms:W3CDTF">2026-05-26T18:49:46Z</dcterms:modified>
</cp:coreProperties>
</file>